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C54" i="1"/>
  <c r="C52" i="1"/>
  <c r="C51" i="1"/>
  <c r="C46" i="1"/>
  <c r="C44" i="1"/>
  <c r="C40" i="1"/>
  <c r="C39" i="1"/>
  <c r="C37" i="1"/>
  <c r="C36" i="1"/>
  <c r="C35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<sst xmlns="http://schemas.openxmlformats.org/spreadsheetml/2006/main" count="56" uniqueCount="56">
  <si>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</si>
  <si>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</si>
  <si>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</si>
  <si>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</si>
  <si>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</si>
  <si>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</si>
  <si>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</si>
  <si>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</si>
  <si>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</si>
  <si>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</si>
  <si>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</si>
  <si>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</si>
  <si>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</si>
  <si>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</si>
  <si>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</si>
  <si>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</si>
  <si>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</si>
  <si>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</si>
  <si>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</si>
  <si>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</si>
  <si>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</si>
  <si>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</si>
  <si>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</si>
  <si>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</si>
  <si>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</si>
  <si>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</si>
  <si>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</si>
  <si>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</si>
  <si>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</si>
  <si>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</si>
  <si>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</si>
  <si>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</si>
  <si>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</si>
  <si>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</si>
  <si>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02.02.2023.</t>
  </si>
  <si>
    <t>Ishrana</t>
  </si>
  <si>
    <t>Yumis</t>
  </si>
  <si>
    <t>Dakom Doo</t>
  </si>
  <si>
    <t>Lovo promet</t>
  </si>
  <si>
    <t>Uzor pekara</t>
  </si>
  <si>
    <t>Južna pruga</t>
  </si>
  <si>
    <t>Mihajlović</t>
  </si>
  <si>
    <t>PTR Sokopek</t>
  </si>
  <si>
    <t>Milk Hous</t>
  </si>
  <si>
    <t>NBA Patriota DOO</t>
  </si>
  <si>
    <t>PG J.Aleksandrović</t>
  </si>
  <si>
    <t>Lipa doo</t>
  </si>
  <si>
    <t>Materijal.trošk.</t>
  </si>
  <si>
    <t>Librosan</t>
  </si>
  <si>
    <t>JP Pošta</t>
  </si>
  <si>
    <t>Infolab</t>
  </si>
  <si>
    <t>JKP Napredak</t>
  </si>
  <si>
    <t>Lipa</t>
  </si>
  <si>
    <t>ZZZR Niš</t>
  </si>
  <si>
    <t>Med. Fak.Niš</t>
  </si>
  <si>
    <t>Graf.studio Grkinja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</si>
</sst>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ont="1" applyBorder="1"/>
    <xf numFmtId="0" fontId="0" fillId="0" borderId="1" xfId="0" applyFill="1" applyBorder="1"/>
    <xf numFmtId="4" fontId="0" fillId="0" borderId="1" xfId="0" applyNumberFormat="1" applyFont="1" applyBorder="1"/>
    <xf numFmtId="4" fontId="0" fillId="0" borderId="1" xfId="0" applyNumberFormat="1" applyFill="1" applyBorder="1"/>
    <xf numFmtId="0" fontId="9" fillId="0" borderId="1" xfId="0" applyFont="1" applyBorder="1" applyAlignment="1"/>
    <xf numFmtId="0" fontId="9" fillId="0" borderId="1" xfId="0" applyFont="1" applyFill="1" applyBorder="1" applyAlignment="1"/>
    <xf numFmtId="0" fontId="8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/>
    <xf numFmtId="167" fontId="8" fillId="0" borderId="1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5" zoomScale="91" zoomScaleNormal="91" workbookViewId="0">
      <selection activeCell="C56" sqref="C5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0" t="s">
        <v>2</v>
      </c>
      <c r="B2" s="7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5923901.8899999987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1" t="s">
        <v>7</v>
      </c>
      <c r="B7" s="72"/>
      <c r="C7" s="7">
        <f>SUM(C3:C6)</f>
        <v>5923901.8899999987</v>
      </c>
      <c r="D7" s="3"/>
      <c r="E7" s="3"/>
      <c r="F7" s="3"/>
    </row>
    <row r="8" spans="1:8" ht="18" x14ac:dyDescent="0.3">
      <c r="A8" s="73" t="s">
        <v>8</v>
      </c>
      <c r="B8" s="7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1227328.83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5" t="s">
        <v>10</v>
      </c>
      <c r="B11" s="75"/>
      <c r="C11" s="5">
        <f>SUM(C9:C10)</f>
        <v>1227328.83</v>
      </c>
      <c r="D11" s="3"/>
      <c r="E11" s="3"/>
      <c r="F11" s="3"/>
    </row>
    <row r="12" spans="1:8" x14ac:dyDescent="0.3">
      <c r="A12" s="76" t="s">
        <v>11</v>
      </c>
      <c r="B12" s="77"/>
      <c r="C12" s="5">
        <f>C7-C11</f>
        <v>4696573.0599999987</v>
      </c>
      <c r="D12" s="3"/>
      <c r="E12" s="3"/>
      <c r="F12" s="3"/>
    </row>
    <row r="13" spans="1:8" ht="18" x14ac:dyDescent="0.35">
      <c r="A13" s="78" t="s">
        <v>12</v>
      </c>
      <c r="B13" s="7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809531.8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417797.03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9" t="s">
        <v>30</v>
      </c>
      <c r="B32" s="69"/>
      <c r="C32" s="17">
        <f>SUM(C14:C31)</f>
        <v>1227328.83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79" t="s">
        <v>36</v>
      </c>
      <c r="C35" s="81">
        <f>35952.8+16159.8+18176.4+28766.4+32156</f>
        <v>131211.4</v>
      </c>
      <c r="D35" s="2"/>
      <c r="E35" s="1"/>
    </row>
    <row r="36" spans="1:5" x14ac:dyDescent="0.3">
      <c r="A36" s="41"/>
      <c r="B36" s="80" t="s">
        <v>37</v>
      </c>
      <c r="C36" s="82">
        <f>61131.95+63090.5+107921.55+73676+6408+8028+10920+11364.76+14394.72+18012+18558.54+19920+22077+22284.45+22510.8</f>
        <v>480298.26999999996</v>
      </c>
      <c r="D36" s="2"/>
      <c r="E36" s="1"/>
    </row>
    <row r="37" spans="1:5" x14ac:dyDescent="0.3">
      <c r="A37" s="41"/>
      <c r="B37" s="80" t="s">
        <v>38</v>
      </c>
      <c r="C37" s="82">
        <f>11814</f>
        <v>11814</v>
      </c>
      <c r="D37" s="2"/>
      <c r="E37" s="1"/>
    </row>
    <row r="38" spans="1:5" x14ac:dyDescent="0.3">
      <c r="A38" s="41"/>
      <c r="B38" s="80" t="s">
        <v>39</v>
      </c>
      <c r="C38" s="82">
        <v>1626.92</v>
      </c>
      <c r="D38" s="57"/>
      <c r="E38" s="1"/>
    </row>
    <row r="39" spans="1:5" x14ac:dyDescent="0.3">
      <c r="A39" s="37"/>
      <c r="B39" s="80" t="s">
        <v>40</v>
      </c>
      <c r="C39" s="82">
        <f>19272+19800</f>
        <v>39072</v>
      </c>
      <c r="D39" s="46"/>
      <c r="E39" s="1"/>
    </row>
    <row r="40" spans="1:5" x14ac:dyDescent="0.3">
      <c r="A40" s="41"/>
      <c r="B40" s="80" t="s">
        <v>41</v>
      </c>
      <c r="C40" s="82">
        <f>24451.68</f>
        <v>24451.68</v>
      </c>
      <c r="D40" s="58"/>
      <c r="E40" s="1"/>
    </row>
    <row r="41" spans="1:5" x14ac:dyDescent="0.3">
      <c r="A41" s="41"/>
      <c r="B41" s="80" t="s">
        <v>42</v>
      </c>
      <c r="C41" s="82">
        <v>67010.899999999994</v>
      </c>
      <c r="D41" s="59"/>
      <c r="E41" s="1"/>
    </row>
    <row r="42" spans="1:5" x14ac:dyDescent="0.3">
      <c r="A42" s="43"/>
      <c r="B42" s="80" t="s">
        <v>43</v>
      </c>
      <c r="C42" s="82">
        <v>13827</v>
      </c>
      <c r="D42" s="2"/>
      <c r="E42" s="1"/>
    </row>
    <row r="43" spans="1:5" x14ac:dyDescent="0.3">
      <c r="A43" s="43"/>
      <c r="B43" s="80" t="s">
        <v>44</v>
      </c>
      <c r="C43" s="82">
        <v>18507.5</v>
      </c>
      <c r="D43" s="60"/>
      <c r="E43" s="1"/>
    </row>
    <row r="44" spans="1:5" x14ac:dyDescent="0.3">
      <c r="A44" s="49"/>
      <c r="B44" s="80" t="s">
        <v>45</v>
      </c>
      <c r="C44" s="82">
        <f>726+726</f>
        <v>1452</v>
      </c>
      <c r="D44" s="2"/>
      <c r="E44" s="1"/>
    </row>
    <row r="45" spans="1:5" x14ac:dyDescent="0.3">
      <c r="A45" s="49"/>
      <c r="B45" s="80" t="s">
        <v>46</v>
      </c>
      <c r="C45" s="82">
        <v>20260.13</v>
      </c>
      <c r="D45" s="1"/>
      <c r="E45" s="1"/>
    </row>
    <row r="46" spans="1:5" x14ac:dyDescent="0.3">
      <c r="A46" s="38"/>
      <c r="B46" s="55"/>
      <c r="C46" s="42">
        <f>SUM(C35:C45)</f>
        <v>809531.8</v>
      </c>
      <c r="D46" s="50"/>
    </row>
    <row r="47" spans="1:5" x14ac:dyDescent="0.3">
      <c r="A47" s="43" t="s">
        <v>47</v>
      </c>
      <c r="B47" s="55"/>
      <c r="C47" s="54"/>
      <c r="D47" s="48"/>
    </row>
    <row r="48" spans="1:5" x14ac:dyDescent="0.3">
      <c r="A48" s="38"/>
      <c r="B48" s="83" t="s">
        <v>48</v>
      </c>
      <c r="C48" s="86">
        <v>11088</v>
      </c>
      <c r="D48" s="37"/>
    </row>
    <row r="49" spans="1:4" x14ac:dyDescent="0.3">
      <c r="A49" s="45"/>
      <c r="B49" s="83" t="s">
        <v>49</v>
      </c>
      <c r="C49" s="86">
        <v>14007</v>
      </c>
      <c r="D49" s="37"/>
    </row>
    <row r="50" spans="1:4" x14ac:dyDescent="0.3">
      <c r="A50" s="39"/>
      <c r="B50" s="83" t="s">
        <v>50</v>
      </c>
      <c r="C50" s="86">
        <v>110400</v>
      </c>
      <c r="D50" s="37"/>
    </row>
    <row r="51" spans="1:4" x14ac:dyDescent="0.3">
      <c r="A51" s="37"/>
      <c r="B51" s="84" t="s">
        <v>51</v>
      </c>
      <c r="C51" s="86">
        <f>2344.19+19925.6+21265.13+117910.34+2359.97+2475.48+11201.1</f>
        <v>177481.81000000003</v>
      </c>
      <c r="D51" s="37"/>
    </row>
    <row r="52" spans="1:4" x14ac:dyDescent="0.3">
      <c r="A52" s="1"/>
      <c r="B52" s="83" t="s">
        <v>52</v>
      </c>
      <c r="C52" s="87">
        <f>10960.04+19910.18</f>
        <v>30870.22</v>
      </c>
      <c r="D52" s="37"/>
    </row>
    <row r="53" spans="1:4" x14ac:dyDescent="0.3">
      <c r="A53" s="1"/>
      <c r="B53" s="85" t="s">
        <v>53</v>
      </c>
      <c r="C53" s="87">
        <v>3500</v>
      </c>
      <c r="D53" s="37"/>
    </row>
    <row r="54" spans="1:4" x14ac:dyDescent="0.3">
      <c r="A54" s="27"/>
      <c r="B54" s="84" t="s">
        <v>54</v>
      </c>
      <c r="C54" s="86">
        <f>28750+37500</f>
        <v>66250</v>
      </c>
      <c r="D54" s="37"/>
    </row>
    <row r="55" spans="1:4" x14ac:dyDescent="0.3">
      <c r="A55" s="44"/>
      <c r="B55" s="84" t="s">
        <v>55</v>
      </c>
      <c r="C55" s="86">
        <v>4200</v>
      </c>
      <c r="D55" s="37"/>
    </row>
    <row r="56" spans="1:4" x14ac:dyDescent="0.3">
      <c r="A56" s="44"/>
      <c r="B56" s="67"/>
      <c r="C56" s="88">
        <f>SUM(C48:C55)</f>
        <v>417797.03</v>
      </c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2023-02-07T07:59:02Z</dcterms:modified>
</cp:coreProperties>
</file>