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3" i="1" l="1"/>
  <c r="C61" i="1"/>
  <c r="C60" i="1"/>
  <c r="C49" i="1"/>
  <c r="C55" i="1" s="1"/>
  <c r="C48" i="1"/>
  <c r="C43" i="1"/>
  <c r="C39" i="1"/>
  <c r="C38" i="1"/>
  <c r="C46" i="1" s="1"/>
  <c r="C32" i="1" l="1"/>
  <c r="C11" i="1"/>
  <c r="C7" i="1" l="1"/>
  <c r="C12" i="1" s="1"/>
</calcChain>
</file>

<file path=xl/sharedStrings.xml><?xml version="1.0" encoding="utf-8"?>
<sst xmlns="http://schemas.openxmlformats.org/spreadsheetml/2006/main" count="60" uniqueCount="60">
  <si>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</si>
  <si>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</si>
  <si>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</si>
  <si>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</si>
  <si>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</si>
  <si>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</si>
  <si>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</si>
  <si>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</si>
  <si>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</si>
  <si>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</si>
  <si>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</si>
  <si>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</si>
  <si>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</si>
  <si>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</si>
  <si>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</si>
  <si>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</si>
  <si>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</si>
  <si>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</si>
  <si>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</si>
  <si>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</si>
  <si>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</si>
  <si>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</si>
  <si>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</si>
  <si>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</si>
  <si>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</si>
  <si>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</si>
  <si>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</si>
  <si>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</si>
  <si>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</si>
  <si>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</si>
  <si>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</si>
  <si>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</si>
  <si>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</si>
  <si>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</si>
  <si>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23.09.2022.</t>
  </si>
  <si>
    <t>Energenti</t>
  </si>
  <si>
    <t>NIS AD Petrol</t>
  </si>
  <si>
    <t>Ishrana</t>
  </si>
  <si>
    <t>Dakom</t>
  </si>
  <si>
    <t>Južna pruga</t>
  </si>
  <si>
    <t>Lovo promet</t>
  </si>
  <si>
    <t>Mihajlović</t>
  </si>
  <si>
    <t>PTR Sokopek</t>
  </si>
  <si>
    <t>Milk house</t>
  </si>
  <si>
    <t>Yumis</t>
  </si>
  <si>
    <t>PG J.Aleksandrović</t>
  </si>
  <si>
    <t>Med.fak. Niš</t>
  </si>
  <si>
    <t>IPC</t>
  </si>
  <si>
    <t>Librosan</t>
  </si>
  <si>
    <t>JKP Napredak</t>
  </si>
  <si>
    <t>Nataly</t>
  </si>
  <si>
    <t>Papirdol</t>
  </si>
  <si>
    <t>Hidroalfa</t>
  </si>
  <si>
    <t>Materijalni trošk.</t>
  </si>
  <si>
    <t>Lekovi van liste</t>
  </si>
  <si>
    <t>Messet Tehnogas</t>
  </si>
  <si>
    <t>San. Mater.</t>
  </si>
  <si>
    <t>Grosis</t>
  </si>
  <si>
    <t>Yunycom</t>
  </si>
  <si>
    <t>Eco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</si>
</sst>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2" fontId="0" fillId="0" borderId="0" xfId="0" applyNumberFormat="1" applyBorder="1"/>
    <xf numFmtId="4" fontId="6" fillId="0" borderId="0" xfId="0" applyNumberFormat="1" applyFont="1"/>
    <xf numFmtId="0" fontId="0" fillId="0" borderId="1" xfId="0" applyBorder="1" applyAlignment="1"/>
    <xf numFmtId="0" fontId="0" fillId="0" borderId="0" xfId="0" applyBorder="1" applyAlignment="1"/>
    <xf numFmtId="0" fontId="11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0" fillId="0" borderId="1" xfId="0" applyNumberFormat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168" fontId="1" fillId="2" borderId="1" xfId="0" applyNumberFormat="1" applyFont="1" applyFill="1" applyBorder="1" applyAlignment="1">
      <alignment horizontal="left" vertical="top" wrapText="1"/>
    </xf>
    <xf numFmtId="4" fontId="0" fillId="0" borderId="1" xfId="0" applyNumberFormat="1" applyFill="1" applyBorder="1"/>
    <xf numFmtId="168" fontId="1" fillId="0" borderId="1" xfId="0" applyNumberFormat="1" applyFont="1" applyFill="1" applyBorder="1" applyAlignment="1">
      <alignment horizontal="left" vertical="top" wrapText="1"/>
    </xf>
    <xf numFmtId="3" fontId="16" fillId="2" borderId="1" xfId="1" applyNumberFormat="1" applyFont="1" applyFill="1" applyBorder="1" applyAlignment="1">
      <alignment wrapText="1"/>
    </xf>
    <xf numFmtId="168" fontId="1" fillId="2" borderId="0" xfId="0" applyNumberFormat="1" applyFont="1" applyFill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3" fontId="16" fillId="2" borderId="0" xfId="1" applyNumberFormat="1" applyFont="1" applyFill="1" applyBorder="1" applyAlignment="1">
      <alignment wrapText="1"/>
    </xf>
    <xf numFmtId="167" fontId="0" fillId="0" borderId="1" xfId="0" applyNumberFormat="1" applyBorder="1" applyAlignment="1"/>
    <xf numFmtId="167" fontId="0" fillId="0" borderId="0" xfId="0" applyNumberFormat="1" applyFill="1" applyBorder="1" applyAlignment="1"/>
    <xf numFmtId="4" fontId="0" fillId="0" borderId="1" xfId="0" applyNumberFormat="1" applyFont="1" applyBorder="1"/>
    <xf numFmtId="0" fontId="8" fillId="0" borderId="0" xfId="0" applyFont="1" applyBorder="1" applyAlignment="1">
      <alignment horizontal="left" vertical="top" wrapText="1"/>
    </xf>
    <xf numFmtId="167" fontId="6" fillId="0" borderId="1" xfId="0" applyNumberFormat="1" applyFont="1" applyFill="1" applyBorder="1" applyAlignment="1"/>
    <xf numFmtId="4" fontId="6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="91" zoomScaleNormal="91" workbookViewId="0">
      <selection activeCell="C35" sqref="C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3024243.5799999996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516727.91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3540971.4899999998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1239344.96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1239344.96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2301626.5299999998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124139.89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336252.64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386364.41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213376.02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179212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1239344.96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1"/>
      <c r="B34" s="1"/>
      <c r="C34" s="36"/>
    </row>
    <row r="35" spans="1:5" ht="17.399999999999999" customHeight="1" x14ac:dyDescent="0.3">
      <c r="A35" s="16" t="s">
        <v>35</v>
      </c>
      <c r="B35" s="53" t="s">
        <v>36</v>
      </c>
      <c r="C35" s="67">
        <v>124139.89</v>
      </c>
    </row>
    <row r="36" spans="1:5" x14ac:dyDescent="0.3">
      <c r="D36" s="39"/>
      <c r="E36" s="1"/>
    </row>
    <row r="37" spans="1:5" x14ac:dyDescent="0.3">
      <c r="A37" s="16" t="s">
        <v>37</v>
      </c>
      <c r="D37" s="39"/>
      <c r="E37" s="1"/>
    </row>
    <row r="38" spans="1:5" x14ac:dyDescent="0.3">
      <c r="B38" s="55" t="s">
        <v>38</v>
      </c>
      <c r="C38" s="54">
        <f>19221.67+53607.04+12299.83</f>
        <v>85128.54</v>
      </c>
      <c r="D38" s="59"/>
      <c r="E38" s="1"/>
    </row>
    <row r="39" spans="1:5" x14ac:dyDescent="0.3">
      <c r="B39" s="55" t="s">
        <v>39</v>
      </c>
      <c r="C39" s="54">
        <f>12573+14520+5984</f>
        <v>33077</v>
      </c>
      <c r="D39" s="59"/>
      <c r="E39" s="1"/>
    </row>
    <row r="40" spans="1:5" x14ac:dyDescent="0.3">
      <c r="B40" s="57" t="s">
        <v>40</v>
      </c>
      <c r="C40" s="56">
        <v>5340</v>
      </c>
      <c r="D40" s="60"/>
      <c r="E40" s="1"/>
    </row>
    <row r="41" spans="1:5" x14ac:dyDescent="0.3">
      <c r="B41" s="57" t="s">
        <v>41</v>
      </c>
      <c r="C41" s="56">
        <v>33405.9</v>
      </c>
      <c r="D41" s="60"/>
      <c r="E41" s="1"/>
    </row>
    <row r="42" spans="1:5" x14ac:dyDescent="0.3">
      <c r="B42" s="57" t="s">
        <v>42</v>
      </c>
      <c r="C42" s="56">
        <v>83459.199999999997</v>
      </c>
      <c r="D42" s="60"/>
      <c r="E42" s="1"/>
    </row>
    <row r="43" spans="1:5" x14ac:dyDescent="0.3">
      <c r="B43" s="57" t="s">
        <v>43</v>
      </c>
      <c r="C43" s="56">
        <f>33582+32460</f>
        <v>66042</v>
      </c>
      <c r="D43" s="60"/>
      <c r="E43" s="1"/>
    </row>
    <row r="44" spans="1:5" x14ac:dyDescent="0.3">
      <c r="B44" s="57" t="s">
        <v>44</v>
      </c>
      <c r="C44" s="56">
        <v>29200</v>
      </c>
      <c r="D44" s="60"/>
      <c r="E44" s="1"/>
    </row>
    <row r="45" spans="1:5" x14ac:dyDescent="0.3">
      <c r="B45" s="57" t="s">
        <v>45</v>
      </c>
      <c r="C45" s="56">
        <v>600</v>
      </c>
      <c r="D45" s="60"/>
      <c r="E45" s="1"/>
    </row>
    <row r="46" spans="1:5" x14ac:dyDescent="0.3">
      <c r="C46" s="37">
        <f>SUM(C38:C45)</f>
        <v>336252.64</v>
      </c>
      <c r="D46" s="1"/>
      <c r="E46" s="1"/>
    </row>
    <row r="47" spans="1:5" x14ac:dyDescent="0.3">
      <c r="A47" s="16" t="s">
        <v>53</v>
      </c>
      <c r="D47" s="40"/>
      <c r="E47" s="1"/>
    </row>
    <row r="48" spans="1:5" x14ac:dyDescent="0.3">
      <c r="B48" s="38" t="s">
        <v>46</v>
      </c>
      <c r="C48" s="42">
        <f>28750*2</f>
        <v>57500</v>
      </c>
      <c r="D48" s="39"/>
      <c r="E48" s="1"/>
    </row>
    <row r="49" spans="1:5" x14ac:dyDescent="0.3">
      <c r="B49" s="38" t="s">
        <v>47</v>
      </c>
      <c r="C49" s="42">
        <f>18500+8900</f>
        <v>27400</v>
      </c>
      <c r="D49" s="39"/>
      <c r="E49" s="1"/>
    </row>
    <row r="50" spans="1:5" x14ac:dyDescent="0.3">
      <c r="B50" s="38" t="s">
        <v>48</v>
      </c>
      <c r="C50" s="42">
        <v>9168</v>
      </c>
      <c r="D50" s="39"/>
      <c r="E50" s="1"/>
    </row>
    <row r="51" spans="1:5" x14ac:dyDescent="0.3">
      <c r="B51" s="58" t="s">
        <v>49</v>
      </c>
      <c r="C51" s="62">
        <v>42104.81</v>
      </c>
      <c r="D51" s="61"/>
      <c r="E51" s="1"/>
    </row>
    <row r="52" spans="1:5" x14ac:dyDescent="0.3">
      <c r="B52" s="58" t="s">
        <v>50</v>
      </c>
      <c r="C52" s="62">
        <v>39561.599999999999</v>
      </c>
      <c r="D52" s="61"/>
      <c r="E52" s="1"/>
    </row>
    <row r="53" spans="1:5" x14ac:dyDescent="0.3">
      <c r="B53" s="58" t="s">
        <v>51</v>
      </c>
      <c r="C53" s="62">
        <v>15030</v>
      </c>
      <c r="D53" s="61"/>
      <c r="E53" s="1"/>
    </row>
    <row r="54" spans="1:5" x14ac:dyDescent="0.3">
      <c r="B54" s="58" t="s">
        <v>52</v>
      </c>
      <c r="C54" s="62">
        <v>195600</v>
      </c>
      <c r="D54" s="61"/>
      <c r="E54" s="1"/>
    </row>
    <row r="55" spans="1:5" x14ac:dyDescent="0.3">
      <c r="C55" s="37">
        <f>SUM(C48:C54)</f>
        <v>386364.41000000003</v>
      </c>
    </row>
    <row r="57" spans="1:5" x14ac:dyDescent="0.3">
      <c r="A57" s="16" t="s">
        <v>54</v>
      </c>
      <c r="B57" s="58" t="s">
        <v>55</v>
      </c>
      <c r="C57" s="66">
        <v>213376.02</v>
      </c>
    </row>
    <row r="58" spans="1:5" x14ac:dyDescent="0.3">
      <c r="C58" s="63"/>
    </row>
    <row r="59" spans="1:5" x14ac:dyDescent="0.3">
      <c r="A59" s="16" t="s">
        <v>56</v>
      </c>
      <c r="D59" s="1"/>
    </row>
    <row r="60" spans="1:5" x14ac:dyDescent="0.3">
      <c r="B60" s="41" t="s">
        <v>59</v>
      </c>
      <c r="C60" s="64">
        <f>46420+27192+6300</f>
        <v>79912</v>
      </c>
      <c r="D60" s="65"/>
    </row>
    <row r="61" spans="1:5" x14ac:dyDescent="0.3">
      <c r="B61" s="41" t="s">
        <v>57</v>
      </c>
      <c r="C61" s="64">
        <f>78000+6480</f>
        <v>84480</v>
      </c>
      <c r="D61" s="65"/>
    </row>
    <row r="62" spans="1:5" x14ac:dyDescent="0.3">
      <c r="B62" s="41" t="s">
        <v>58</v>
      </c>
      <c r="C62" s="64">
        <v>14820</v>
      </c>
      <c r="D62" s="65"/>
    </row>
    <row r="63" spans="1:5" x14ac:dyDescent="0.3">
      <c r="C63" s="37">
        <f>SUM(C60:C62)</f>
        <v>179212</v>
      </c>
      <c r="D6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2022-09-26T06:53:50Z</dcterms:modified>
</cp:coreProperties>
</file>