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4" i="1" l="1"/>
  <c r="C68" i="1"/>
  <c r="C63" i="1"/>
  <c r="C61" i="1"/>
  <c r="C59" i="1"/>
  <c r="C58" i="1"/>
  <c r="C56" i="1"/>
  <c r="C54" i="1"/>
  <c r="C52" i="1"/>
  <c r="C50" i="1"/>
  <c r="C49" i="1"/>
  <c r="C48" i="1"/>
  <c r="C46" i="1"/>
  <c r="C37" i="1" l="1"/>
  <c r="C35" i="1"/>
  <c r="C20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<sst xmlns="http://schemas.openxmlformats.org/spreadsheetml/2006/main" count="71" uniqueCount="70">
  <si>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</si>
  <si>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</si>
  <si>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</si>
  <si>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</si>
  <si>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</si>
  <si>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</si>
  <si>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</si>
  <si>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</si>
  <si>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</si>
  <si>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</si>
  <si>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</si>
  <si>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</si>
  <si>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</si>
  <si>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</si>
  <si>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</si>
  <si>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</si>
  <si>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</si>
  <si>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</si>
  <si>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</si>
  <si>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</si>
  <si>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</si>
  <si>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</si>
  <si>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</si>
  <si>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</si>
  <si>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</si>
  <si>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</si>
  <si>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</si>
  <si>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</si>
  <si>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</si>
  <si>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</si>
  <si>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</si>
  <si>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</si>
  <si>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</si>
  <si>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</si>
  <si>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Energenti</t>
  </si>
  <si>
    <t>EPS</t>
  </si>
  <si>
    <t>NIS</t>
  </si>
  <si>
    <t>Ishrana</t>
  </si>
  <si>
    <t>30.12.2022.</t>
  </si>
  <si>
    <t>Dakom</t>
  </si>
  <si>
    <t>Lovo promet</t>
  </si>
  <si>
    <t>Uzor</t>
  </si>
  <si>
    <t>Yumis</t>
  </si>
  <si>
    <t>Južna pruga</t>
  </si>
  <si>
    <t>Mihajlović</t>
  </si>
  <si>
    <t>PTR Sokopek</t>
  </si>
  <si>
    <t>Mat.i ost. Trošk.</t>
  </si>
  <si>
    <t>EPS RTS-taksa</t>
  </si>
  <si>
    <t>Timok</t>
  </si>
  <si>
    <t>Ugotena037</t>
  </si>
  <si>
    <t>Messer tehnogas</t>
  </si>
  <si>
    <t>Papirdol d.o.o</t>
  </si>
  <si>
    <t>DVD</t>
  </si>
  <si>
    <t>Floor</t>
  </si>
  <si>
    <t>PC games</t>
  </si>
  <si>
    <t>ProMedia</t>
  </si>
  <si>
    <t>GM Autoservis</t>
  </si>
  <si>
    <t>MB komerc</t>
  </si>
  <si>
    <t>Lipa</t>
  </si>
  <si>
    <t>Medicina Milošević</t>
  </si>
  <si>
    <t>Nataly</t>
  </si>
  <si>
    <t>Bravox</t>
  </si>
  <si>
    <t>Lekovi</t>
  </si>
  <si>
    <t>Vega</t>
  </si>
  <si>
    <t>Phoenix</t>
  </si>
  <si>
    <t>San. I med.pot.mat.</t>
  </si>
  <si>
    <t>Makler</t>
  </si>
  <si>
    <t>Scor</t>
  </si>
  <si>
    <t>Sinofarm</t>
  </si>
  <si>
    <t>Eco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</si>
</sst>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/>
    <xf numFmtId="0" fontId="0" fillId="0" borderId="1" xfId="0" applyBorder="1" applyAlignme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0" fontId="0" fillId="0" borderId="1" xfId="0" applyFont="1" applyBorder="1"/>
    <xf numFmtId="4" fontId="0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4" fontId="1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49" zoomScale="91" zoomScaleNormal="91" workbookViewId="0">
      <selection activeCell="H64" sqref="H6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70" t="s">
        <v>2</v>
      </c>
      <c r="B2" s="7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2343279.1800000011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5350581.87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1" t="s">
        <v>7</v>
      </c>
      <c r="B7" s="72"/>
      <c r="C7" s="7">
        <f>SUM(C3:C6)</f>
        <v>7693861.0500000007</v>
      </c>
      <c r="D7" s="3"/>
      <c r="E7" s="3"/>
      <c r="F7" s="3"/>
    </row>
    <row r="8" spans="1:8" ht="18" x14ac:dyDescent="0.3">
      <c r="A8" s="73" t="s">
        <v>8</v>
      </c>
      <c r="B8" s="7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4075645.2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5" t="s">
        <v>10</v>
      </c>
      <c r="B11" s="75"/>
      <c r="C11" s="5">
        <f>SUM(C9:C10)</f>
        <v>4075645.2</v>
      </c>
      <c r="D11" s="3"/>
      <c r="E11" s="3"/>
      <c r="F11" s="3"/>
    </row>
    <row r="12" spans="1:8" x14ac:dyDescent="0.3">
      <c r="A12" s="76" t="s">
        <v>11</v>
      </c>
      <c r="B12" s="77"/>
      <c r="C12" s="5">
        <f>C7-C11</f>
        <v>3618215.8500000006</v>
      </c>
      <c r="D12" s="3"/>
      <c r="E12" s="3"/>
      <c r="F12" s="3"/>
    </row>
    <row r="13" spans="1:8" ht="18" x14ac:dyDescent="0.35">
      <c r="A13" s="78" t="s">
        <v>12</v>
      </c>
      <c r="B13" s="7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2449778.66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404557.52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542225.17000000004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119500.26+117366.19</f>
        <v>236866.45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442217.4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9" t="s">
        <v>30</v>
      </c>
      <c r="B32" s="69"/>
      <c r="C32" s="17">
        <f>SUM(C14:C31)</f>
        <v>4075645.2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34</v>
      </c>
      <c r="B34" s="56"/>
      <c r="C34" s="25"/>
      <c r="D34" s="36"/>
    </row>
    <row r="35" spans="1:5" x14ac:dyDescent="0.3">
      <c r="A35" s="40"/>
      <c r="B35" s="58" t="s">
        <v>35</v>
      </c>
      <c r="C35" s="57">
        <f>2449778.66-91236.6</f>
        <v>2358542.06</v>
      </c>
      <c r="D35" s="2"/>
      <c r="E35" s="1"/>
    </row>
    <row r="36" spans="1:5" x14ac:dyDescent="0.3">
      <c r="A36" s="41"/>
      <c r="B36" s="58" t="s">
        <v>36</v>
      </c>
      <c r="C36" s="57">
        <v>91236.6</v>
      </c>
      <c r="D36" s="2"/>
      <c r="E36" s="1"/>
    </row>
    <row r="37" spans="1:5" x14ac:dyDescent="0.3">
      <c r="A37" s="41"/>
      <c r="B37" s="2"/>
      <c r="C37" s="68">
        <f>SUM(C35:C36)</f>
        <v>2449778.66</v>
      </c>
      <c r="D37" s="2"/>
      <c r="E37" s="1"/>
    </row>
    <row r="38" spans="1:5" x14ac:dyDescent="0.3">
      <c r="A38" s="41" t="s">
        <v>37</v>
      </c>
      <c r="B38" s="59"/>
      <c r="C38" s="65"/>
      <c r="D38" s="59"/>
      <c r="E38" s="1"/>
    </row>
    <row r="39" spans="1:5" x14ac:dyDescent="0.3">
      <c r="A39" s="37"/>
      <c r="B39" s="79" t="s">
        <v>39</v>
      </c>
      <c r="C39" s="80">
        <v>177143.13</v>
      </c>
      <c r="D39" s="46"/>
      <c r="E39" s="1"/>
    </row>
    <row r="40" spans="1:5" x14ac:dyDescent="0.3">
      <c r="A40" s="41"/>
      <c r="B40" s="79" t="s">
        <v>40</v>
      </c>
      <c r="C40" s="80">
        <v>33222.400000000001</v>
      </c>
      <c r="D40" s="60"/>
      <c r="E40" s="1"/>
    </row>
    <row r="41" spans="1:5" x14ac:dyDescent="0.3">
      <c r="A41" s="41"/>
      <c r="B41" s="79" t="s">
        <v>41</v>
      </c>
      <c r="C41" s="80">
        <v>2121</v>
      </c>
      <c r="D41" s="61"/>
      <c r="E41" s="1"/>
    </row>
    <row r="42" spans="1:5" x14ac:dyDescent="0.3">
      <c r="A42" s="38"/>
      <c r="B42" s="79" t="s">
        <v>42</v>
      </c>
      <c r="C42" s="80">
        <v>41561.4</v>
      </c>
      <c r="D42" s="2"/>
      <c r="E42" s="1"/>
    </row>
    <row r="43" spans="1:5" x14ac:dyDescent="0.3">
      <c r="A43" s="43"/>
      <c r="B43" s="79" t="s">
        <v>43</v>
      </c>
      <c r="C43" s="80">
        <v>67741.3</v>
      </c>
      <c r="D43" s="62"/>
      <c r="E43" s="1"/>
    </row>
    <row r="44" spans="1:5" x14ac:dyDescent="0.3">
      <c r="A44" s="49"/>
      <c r="B44" s="79" t="s">
        <v>44</v>
      </c>
      <c r="C44" s="80">
        <v>24186.69</v>
      </c>
      <c r="D44" s="2"/>
      <c r="E44" s="1"/>
    </row>
    <row r="45" spans="1:5" x14ac:dyDescent="0.3">
      <c r="A45" s="49"/>
      <c r="B45" s="79" t="s">
        <v>45</v>
      </c>
      <c r="C45" s="80">
        <v>58581.599999999999</v>
      </c>
      <c r="D45" s="1"/>
      <c r="E45" s="1"/>
    </row>
    <row r="46" spans="1:5" x14ac:dyDescent="0.3">
      <c r="A46" s="38"/>
      <c r="B46" s="55"/>
      <c r="C46" s="42">
        <f>SUM(C39:C45)</f>
        <v>404557.51999999996</v>
      </c>
      <c r="D46" s="50"/>
    </row>
    <row r="47" spans="1:5" x14ac:dyDescent="0.3">
      <c r="A47" s="43" t="s">
        <v>46</v>
      </c>
      <c r="B47" s="55"/>
      <c r="C47" s="54"/>
      <c r="D47" s="48"/>
    </row>
    <row r="48" spans="1:5" x14ac:dyDescent="0.3">
      <c r="A48" s="38"/>
      <c r="B48" s="81" t="s">
        <v>47</v>
      </c>
      <c r="C48" s="81">
        <f>1196*2</f>
        <v>2392</v>
      </c>
      <c r="D48" s="37"/>
    </row>
    <row r="49" spans="1:4" x14ac:dyDescent="0.3">
      <c r="A49" s="45"/>
      <c r="B49" s="81" t="s">
        <v>48</v>
      </c>
      <c r="C49" s="81">
        <f>12250</f>
        <v>12250</v>
      </c>
      <c r="D49" s="37"/>
    </row>
    <row r="50" spans="1:4" x14ac:dyDescent="0.3">
      <c r="A50" s="39"/>
      <c r="B50" s="81" t="s">
        <v>49</v>
      </c>
      <c r="C50" s="81">
        <f>39186+23463.6</f>
        <v>62649.599999999999</v>
      </c>
      <c r="D50" s="37"/>
    </row>
    <row r="51" spans="1:4" x14ac:dyDescent="0.3">
      <c r="A51" s="37"/>
      <c r="B51" s="81" t="s">
        <v>50</v>
      </c>
      <c r="C51" s="81">
        <v>31166.1</v>
      </c>
      <c r="D51" s="37"/>
    </row>
    <row r="52" spans="1:4" x14ac:dyDescent="0.3">
      <c r="A52" s="1"/>
      <c r="B52" s="81" t="s">
        <v>51</v>
      </c>
      <c r="C52" s="81">
        <f>21774+16571.2</f>
        <v>38345.199999999997</v>
      </c>
      <c r="D52" s="37"/>
    </row>
    <row r="53" spans="1:4" x14ac:dyDescent="0.3">
      <c r="A53" s="1"/>
      <c r="B53" s="81" t="s">
        <v>52</v>
      </c>
      <c r="C53" s="81">
        <v>15948</v>
      </c>
      <c r="D53" s="37"/>
    </row>
    <row r="54" spans="1:4" x14ac:dyDescent="0.3">
      <c r="A54" s="27"/>
      <c r="B54" s="81" t="s">
        <v>53</v>
      </c>
      <c r="C54" s="81">
        <f>5350</f>
        <v>5350</v>
      </c>
      <c r="D54" s="37"/>
    </row>
    <row r="55" spans="1:4" x14ac:dyDescent="0.3">
      <c r="A55" s="44"/>
      <c r="B55" s="81" t="s">
        <v>54</v>
      </c>
      <c r="C55" s="81">
        <v>699</v>
      </c>
      <c r="D55" s="37"/>
    </row>
    <row r="56" spans="1:4" x14ac:dyDescent="0.3">
      <c r="A56" s="44"/>
      <c r="B56" s="81" t="s">
        <v>55</v>
      </c>
      <c r="C56" s="81">
        <f>22512+28776</f>
        <v>51288</v>
      </c>
      <c r="D56" s="37"/>
    </row>
    <row r="57" spans="1:4" x14ac:dyDescent="0.3">
      <c r="A57" s="27"/>
      <c r="B57" s="81" t="s">
        <v>56</v>
      </c>
      <c r="C57" s="81">
        <v>8800</v>
      </c>
      <c r="D57" s="37"/>
    </row>
    <row r="58" spans="1:4" x14ac:dyDescent="0.3">
      <c r="A58" s="27"/>
      <c r="B58" s="81" t="s">
        <v>57</v>
      </c>
      <c r="C58" s="81">
        <f>19990+14699.87+44950+32170+30710+29560</f>
        <v>172079.87</v>
      </c>
      <c r="D58" s="37"/>
    </row>
    <row r="59" spans="1:4" x14ac:dyDescent="0.3">
      <c r="A59" s="27"/>
      <c r="B59" s="81" t="s">
        <v>58</v>
      </c>
      <c r="C59" s="81">
        <f>16031.06+14735.6</f>
        <v>30766.66</v>
      </c>
      <c r="D59" s="37"/>
    </row>
    <row r="60" spans="1:4" x14ac:dyDescent="0.3">
      <c r="A60" s="1"/>
      <c r="B60" s="81" t="s">
        <v>59</v>
      </c>
      <c r="C60" s="81">
        <v>36074.879999999997</v>
      </c>
      <c r="D60" s="63"/>
    </row>
    <row r="61" spans="1:4" x14ac:dyDescent="0.3">
      <c r="A61" s="1"/>
      <c r="B61" s="81" t="s">
        <v>60</v>
      </c>
      <c r="C61" s="81">
        <f>35485.2+2100+35722.8</f>
        <v>73308</v>
      </c>
      <c r="D61" s="63"/>
    </row>
    <row r="62" spans="1:4" x14ac:dyDescent="0.3">
      <c r="A62" s="1"/>
      <c r="B62" s="82" t="s">
        <v>61</v>
      </c>
      <c r="C62" s="81">
        <v>1107.8599999999999</v>
      </c>
      <c r="D62" s="63"/>
    </row>
    <row r="63" spans="1:4" x14ac:dyDescent="0.3">
      <c r="A63" s="1"/>
      <c r="B63" s="47"/>
      <c r="C63" s="66">
        <f>SUM(C48:C62)</f>
        <v>542225.17000000004</v>
      </c>
      <c r="D63" s="39"/>
    </row>
    <row r="64" spans="1:4" x14ac:dyDescent="0.3">
      <c r="A64" s="40" t="s">
        <v>62</v>
      </c>
      <c r="B64" s="1"/>
      <c r="C64" s="42"/>
      <c r="D64" s="39"/>
    </row>
    <row r="65" spans="1:4" x14ac:dyDescent="0.3">
      <c r="A65" s="40"/>
      <c r="B65" s="83" t="s">
        <v>63</v>
      </c>
      <c r="C65" s="84">
        <v>103573.8</v>
      </c>
      <c r="D65" s="29"/>
    </row>
    <row r="66" spans="1:4" x14ac:dyDescent="0.3">
      <c r="A66" s="1"/>
      <c r="B66" s="83" t="s">
        <v>64</v>
      </c>
      <c r="C66" s="84">
        <v>15926.46</v>
      </c>
      <c r="D66" s="27"/>
    </row>
    <row r="67" spans="1:4" x14ac:dyDescent="0.3">
      <c r="A67" s="1"/>
      <c r="B67" s="83" t="s">
        <v>50</v>
      </c>
      <c r="C67" s="84">
        <v>117366.19</v>
      </c>
      <c r="D67" s="27"/>
    </row>
    <row r="68" spans="1:4" x14ac:dyDescent="0.3">
      <c r="A68" s="1"/>
      <c r="B68" s="50"/>
      <c r="C68" s="85">
        <f>SUM(C65:C67)</f>
        <v>236866.45</v>
      </c>
      <c r="D68" s="27"/>
    </row>
    <row r="69" spans="1:4" x14ac:dyDescent="0.3">
      <c r="A69" s="40" t="s">
        <v>65</v>
      </c>
      <c r="B69" s="50"/>
      <c r="C69" s="67"/>
      <c r="D69" s="27"/>
    </row>
    <row r="70" spans="1:4" x14ac:dyDescent="0.3">
      <c r="A70" s="40"/>
      <c r="B70" s="88" t="s">
        <v>66</v>
      </c>
      <c r="C70" s="89">
        <v>89165.4</v>
      </c>
      <c r="D70" s="27"/>
    </row>
    <row r="71" spans="1:4" x14ac:dyDescent="0.3">
      <c r="A71" s="40"/>
      <c r="B71" s="88" t="s">
        <v>67</v>
      </c>
      <c r="C71" s="89">
        <v>306420</v>
      </c>
      <c r="D71" s="27"/>
    </row>
    <row r="72" spans="1:4" x14ac:dyDescent="0.3">
      <c r="A72" s="1"/>
      <c r="B72" s="86" t="s">
        <v>68</v>
      </c>
      <c r="C72" s="87">
        <v>3432</v>
      </c>
      <c r="D72" s="64"/>
    </row>
    <row r="73" spans="1:4" x14ac:dyDescent="0.3">
      <c r="A73" s="1"/>
      <c r="B73" s="86" t="s">
        <v>69</v>
      </c>
      <c r="C73" s="87">
        <v>43200</v>
      </c>
      <c r="D73" s="51"/>
    </row>
    <row r="74" spans="1:4" x14ac:dyDescent="0.3">
      <c r="A74" s="1"/>
      <c r="B74" s="52"/>
      <c r="C74" s="90">
        <f>SUM(C70:C73)</f>
        <v>442217.4</v>
      </c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2023-01-04T08:02:44Z</dcterms:modified>
</cp:coreProperties>
</file>