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5" i="1" l="1"/>
  <c r="C71" i="1"/>
  <c r="C61" i="1"/>
  <c r="C41" i="1"/>
  <c r="C55" i="1"/>
  <c r="C52" i="1"/>
  <c r="C50" i="1"/>
  <c r="C48" i="1"/>
  <c r="C47" i="1"/>
  <c r="C45" i="1"/>
  <c r="C44" i="1"/>
  <c r="C43" i="1"/>
  <c r="C39" i="1"/>
  <c r="C38" i="1"/>
  <c r="C37" i="1"/>
  <c r="C19" i="1" l="1"/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<sst xmlns="http://schemas.openxmlformats.org/spreadsheetml/2006/main" count="72" uniqueCount="72">
  <si>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</si>
  <si>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</si>
  <si>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</si>
  <si>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</si>
  <si>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</si>
  <si>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</si>
  <si>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</si>
  <si>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</si>
  <si>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</si>
  <si>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</si>
  <si>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</si>
  <si>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</si>
  <si>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</si>
  <si>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</si>
  <si>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</si>
  <si>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</si>
  <si>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</si>
  <si>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</si>
  <si>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</si>
  <si>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</si>
  <si>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</si>
  <si>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</si>
  <si>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</si>
  <si>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</si>
  <si>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</si>
  <si>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</si>
  <si>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</si>
  <si>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</si>
  <si>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</si>
  <si>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</si>
  <si>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</si>
  <si>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</si>
  <si>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</si>
  <si>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08.12.2021.</t>
  </si>
  <si>
    <t>Plate</t>
  </si>
  <si>
    <t>Zaposleni</t>
  </si>
  <si>
    <t>Ishrana</t>
  </si>
  <si>
    <t>Mihajlović</t>
  </si>
  <si>
    <t>DIS</t>
  </si>
  <si>
    <t xml:space="preserve">Juzna pruga DOO </t>
  </si>
  <si>
    <t>Dakom</t>
  </si>
  <si>
    <t>Materijalni I ost.tr.</t>
  </si>
  <si>
    <t>JP Pošta</t>
  </si>
  <si>
    <t>Nataly drogerija</t>
  </si>
  <si>
    <t>Lipa</t>
  </si>
  <si>
    <t>Institut dr Karajović</t>
  </si>
  <si>
    <t>Trade promet</t>
  </si>
  <si>
    <t>Floor</t>
  </si>
  <si>
    <t>Vagar Ivanović</t>
  </si>
  <si>
    <t>Stefkom</t>
  </si>
  <si>
    <t>Medika projekt</t>
  </si>
  <si>
    <t>Elektro serđo</t>
  </si>
  <si>
    <t>ZZZ Timok</t>
  </si>
  <si>
    <t>HS computers</t>
  </si>
  <si>
    <t>Librosan</t>
  </si>
  <si>
    <t>S2N Pro trade</t>
  </si>
  <si>
    <t>Infolab</t>
  </si>
  <si>
    <t>Total TV</t>
  </si>
  <si>
    <t>A1</t>
  </si>
  <si>
    <t>Solidarna pomoć</t>
  </si>
  <si>
    <t>Lekovi</t>
  </si>
  <si>
    <t>Farmalogist</t>
  </si>
  <si>
    <t>Vega</t>
  </si>
  <si>
    <t>Phoenix</t>
  </si>
  <si>
    <t>Magna pharmacia</t>
  </si>
  <si>
    <t>Beohem</t>
  </si>
  <si>
    <t>Adoc</t>
  </si>
  <si>
    <t>Sopharma</t>
  </si>
  <si>
    <t>Ecotrade</t>
  </si>
  <si>
    <t>Sanitet.materijal</t>
  </si>
  <si>
    <t>Yunycom</t>
  </si>
  <si>
    <t>Medinic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</si>
</sst>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dd\.mm\.yyyy\."/>
    <numFmt numFmtId="169" formatCode="\ General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sz val="11"/>
      <color rgb="FFFF0000"/>
      <name val="Calibri"/>
      <family val="2"/>
      <scheme val="minor"/>
    </font>
    <font>
      <b/>
      <sz val="12"/>
      <name val="Calibri"/>
      <family val="2"/>
    </font>
    <font>
      <b/>
      <sz val="10"/>
      <name val="Tahoma"/>
      <family val="2"/>
    </font>
    <font>
      <sz val="10"/>
      <color rgb="FF0070C0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0" fontId="1" fillId="0" borderId="0" xfId="0" applyFont="1" applyBorder="1" applyAlignment="1">
      <alignment horizontal="left" vertical="top" wrapText="1"/>
    </xf>
    <xf numFmtId="168" fontId="1" fillId="0" borderId="0" xfId="0" applyNumberFormat="1" applyFont="1" applyFill="1" applyBorder="1" applyAlignment="1">
      <alignment horizontal="left" vertical="top"/>
    </xf>
    <xf numFmtId="169" fontId="1" fillId="0" borderId="0" xfId="0" applyNumberFormat="1" applyFont="1" applyFill="1" applyBorder="1" applyAlignment="1">
      <alignment horizontal="left" vertical="top" wrapText="1"/>
    </xf>
    <xf numFmtId="14" fontId="0" fillId="0" borderId="0" xfId="0" applyNumberFormat="1" applyFill="1" applyBorder="1"/>
    <xf numFmtId="0" fontId="1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167" fontId="9" fillId="0" borderId="0" xfId="0" applyNumberFormat="1" applyFont="1" applyFill="1" applyBorder="1"/>
    <xf numFmtId="0" fontId="13" fillId="0" borderId="0" xfId="0" applyFont="1" applyBorder="1" applyAlignment="1">
      <alignment horizontal="left" vertical="top" wrapText="1"/>
    </xf>
    <xf numFmtId="14" fontId="16" fillId="0" borderId="0" xfId="0" applyNumberFormat="1" applyFont="1" applyProtection="1">
      <protection locked="0"/>
    </xf>
    <xf numFmtId="167" fontId="6" fillId="0" borderId="0" xfId="0" applyNumberFormat="1" applyFont="1" applyBorder="1"/>
    <xf numFmtId="0" fontId="7" fillId="0" borderId="0" xfId="0" applyFont="1" applyBorder="1"/>
    <xf numFmtId="0" fontId="15" fillId="0" borderId="0" xfId="0" applyFont="1" applyBorder="1"/>
    <xf numFmtId="4" fontId="17" fillId="0" borderId="0" xfId="0" applyNumberFormat="1" applyFont="1" applyFill="1" applyBorder="1"/>
    <xf numFmtId="4" fontId="8" fillId="0" borderId="0" xfId="0" applyNumberFormat="1" applyFont="1" applyFill="1" applyBorder="1"/>
    <xf numFmtId="0" fontId="1" fillId="0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167" fontId="1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left" vertical="top" wrapText="1"/>
    </xf>
    <xf numFmtId="167" fontId="9" fillId="0" borderId="1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left" wrapText="1"/>
    </xf>
    <xf numFmtId="167" fontId="9" fillId="0" borderId="1" xfId="0" applyNumberFormat="1" applyFont="1" applyFill="1" applyBorder="1" applyAlignment="1">
      <alignment horizontal="right" vertical="top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left" vertical="top" wrapText="1"/>
    </xf>
    <xf numFmtId="4" fontId="9" fillId="0" borderId="1" xfId="0" applyNumberFormat="1" applyFont="1" applyFill="1" applyBorder="1"/>
    <xf numFmtId="0" fontId="8" fillId="0" borderId="1" xfId="0" applyFont="1" applyFill="1" applyBorder="1" applyAlignment="1">
      <alignment horizontal="left" vertical="top" wrapText="1"/>
    </xf>
    <xf numFmtId="167" fontId="8" fillId="0" borderId="1" xfId="0" applyNumberFormat="1" applyFont="1" applyFill="1" applyBorder="1" applyAlignment="1">
      <alignment horizontal="right" vertical="top"/>
    </xf>
    <xf numFmtId="167" fontId="8" fillId="0" borderId="1" xfId="0" applyNumberFormat="1" applyFont="1" applyBorder="1" applyAlignment="1">
      <alignment horizontal="right" vertical="top"/>
    </xf>
    <xf numFmtId="167" fontId="9" fillId="0" borderId="1" xfId="0" applyNumberFormat="1" applyFont="1" applyFill="1" applyBorder="1"/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67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abSelected="1" topLeftCell="A37" zoomScale="91" zoomScaleNormal="91" workbookViewId="0">
      <selection activeCell="E63" sqref="E63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44" t="s">
        <v>33</v>
      </c>
    </row>
    <row r="2" spans="1:8" ht="18" x14ac:dyDescent="0.3">
      <c r="A2" s="53" t="s">
        <v>2</v>
      </c>
      <c r="B2" s="53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7064068.9900000002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3661171.35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4" t="s">
        <v>7</v>
      </c>
      <c r="B7" s="55"/>
      <c r="C7" s="7">
        <f>SUM(C3:C6)</f>
        <v>10725240.34</v>
      </c>
      <c r="D7" s="3"/>
      <c r="E7" s="3"/>
      <c r="F7" s="3"/>
    </row>
    <row r="8" spans="1:8" ht="18" x14ac:dyDescent="0.3">
      <c r="A8" s="56" t="s">
        <v>8</v>
      </c>
      <c r="B8" s="57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1767666.15</v>
      </c>
      <c r="D9" s="3"/>
      <c r="E9" s="3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3"/>
      <c r="F10" s="14"/>
    </row>
    <row r="11" spans="1:8" x14ac:dyDescent="0.3">
      <c r="A11" s="58" t="s">
        <v>10</v>
      </c>
      <c r="B11" s="58"/>
      <c r="C11" s="5">
        <f>SUM(C9:C10)</f>
        <v>1767666.15</v>
      </c>
      <c r="D11" s="3"/>
      <c r="E11" s="3"/>
      <c r="F11" s="3"/>
    </row>
    <row r="12" spans="1:8" x14ac:dyDescent="0.3">
      <c r="A12" s="59" t="s">
        <v>11</v>
      </c>
      <c r="B12" s="60"/>
      <c r="C12" s="5">
        <f>C7-C11</f>
        <v>8957574.1899999995</v>
      </c>
      <c r="D12" s="3"/>
      <c r="E12" s="3"/>
      <c r="F12" s="3"/>
    </row>
    <row r="13" spans="1:8" ht="18" x14ac:dyDescent="0.35">
      <c r="A13" s="61" t="s">
        <v>12</v>
      </c>
      <c r="B13" s="61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836.34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330625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f>502079.96+65218</f>
        <v>567297.96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811846.85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57060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52" t="s">
        <v>30</v>
      </c>
      <c r="B31" s="52"/>
      <c r="C31" s="17">
        <f>SUM(C14:C30)</f>
        <v>1767666.15</v>
      </c>
      <c r="D31" s="3"/>
      <c r="E31" s="3"/>
      <c r="F31" s="3"/>
    </row>
    <row r="32" spans="1:9" x14ac:dyDescent="0.3">
      <c r="A32" s="33"/>
      <c r="B32" s="3"/>
      <c r="C32" s="11"/>
      <c r="D32" s="3"/>
      <c r="E32" s="3"/>
      <c r="F32" s="3"/>
    </row>
    <row r="33" spans="1:8" x14ac:dyDescent="0.3">
      <c r="A33" s="46" t="s">
        <v>34</v>
      </c>
      <c r="B33" s="18"/>
      <c r="C33" s="18"/>
      <c r="D33" s="3"/>
      <c r="E33" s="3"/>
      <c r="F33" s="3"/>
    </row>
    <row r="34" spans="1:8" ht="17.399999999999999" customHeight="1" x14ac:dyDescent="0.3">
      <c r="A34" s="18"/>
      <c r="B34" s="50" t="s">
        <v>35</v>
      </c>
      <c r="C34" s="51">
        <v>836.34</v>
      </c>
      <c r="D34" s="2"/>
      <c r="E34" s="2"/>
      <c r="F34" s="37"/>
      <c r="G34" s="38"/>
      <c r="H34" s="25"/>
    </row>
    <row r="35" spans="1:8" x14ac:dyDescent="0.3">
      <c r="A35" s="46"/>
      <c r="B35" s="2"/>
      <c r="C35" s="49"/>
      <c r="D35" s="2"/>
      <c r="E35" s="32"/>
      <c r="F35" s="32"/>
      <c r="G35" s="32"/>
      <c r="H35" s="32"/>
    </row>
    <row r="36" spans="1:8" x14ac:dyDescent="0.3">
      <c r="A36" s="46" t="s">
        <v>36</v>
      </c>
      <c r="B36" s="2"/>
      <c r="C36" s="48"/>
      <c r="D36" s="2"/>
      <c r="E36" s="32"/>
      <c r="F36" s="32"/>
      <c r="G36" s="32"/>
      <c r="H36" s="32"/>
    </row>
    <row r="37" spans="1:8" x14ac:dyDescent="0.3">
      <c r="A37" s="18"/>
      <c r="B37" s="63" t="s">
        <v>37</v>
      </c>
      <c r="C37" s="62">
        <f>41639.4+3697.5+4466+40861.7+6012+34988.52+2579.5+33651.2+3882</f>
        <v>171777.82</v>
      </c>
      <c r="D37" s="36"/>
      <c r="E37" s="32"/>
      <c r="F37" s="39"/>
      <c r="G37" s="32"/>
      <c r="H37" s="32"/>
    </row>
    <row r="38" spans="1:8" x14ac:dyDescent="0.3">
      <c r="A38" s="47"/>
      <c r="B38" s="63" t="s">
        <v>38</v>
      </c>
      <c r="C38" s="62">
        <f>16262+7340</f>
        <v>23602</v>
      </c>
      <c r="D38" s="36"/>
      <c r="E38" s="32"/>
      <c r="F38" s="32"/>
      <c r="G38" s="32"/>
      <c r="H38" s="32"/>
    </row>
    <row r="39" spans="1:8" x14ac:dyDescent="0.3">
      <c r="A39" s="46"/>
      <c r="B39" s="63" t="s">
        <v>39</v>
      </c>
      <c r="C39" s="62">
        <f>21318+3875.37</f>
        <v>25193.37</v>
      </c>
      <c r="D39" s="36"/>
      <c r="E39" s="40"/>
      <c r="F39" s="40"/>
      <c r="G39" s="40"/>
      <c r="H39" s="40"/>
    </row>
    <row r="40" spans="1:8" x14ac:dyDescent="0.3">
      <c r="A40" s="1"/>
      <c r="B40" s="63" t="s">
        <v>40</v>
      </c>
      <c r="C40" s="62">
        <v>110051.81</v>
      </c>
      <c r="D40" s="36"/>
      <c r="E40" s="2"/>
      <c r="F40" s="37"/>
      <c r="G40" s="38"/>
      <c r="H40" s="25"/>
    </row>
    <row r="41" spans="1:8" x14ac:dyDescent="0.3">
      <c r="B41" s="1"/>
      <c r="C41" s="45">
        <f>SUM(C37:C40)</f>
        <v>330625</v>
      </c>
      <c r="D41" s="23"/>
      <c r="E41" s="1"/>
    </row>
    <row r="42" spans="1:8" x14ac:dyDescent="0.3">
      <c r="A42" s="16" t="s">
        <v>41</v>
      </c>
      <c r="B42" s="1"/>
      <c r="C42" s="1"/>
      <c r="D42" s="43"/>
    </row>
    <row r="43" spans="1:8" x14ac:dyDescent="0.3">
      <c r="B43" s="65" t="s">
        <v>42</v>
      </c>
      <c r="C43" s="64">
        <f>102.91+20649</f>
        <v>20751.91</v>
      </c>
      <c r="D43" s="74"/>
    </row>
    <row r="44" spans="1:8" x14ac:dyDescent="0.3">
      <c r="B44" s="67" t="s">
        <v>43</v>
      </c>
      <c r="C44" s="66">
        <f>2952+28305.6+38016+2790+2073.6</f>
        <v>74137.200000000012</v>
      </c>
      <c r="D44" s="75"/>
    </row>
    <row r="45" spans="1:8" x14ac:dyDescent="0.3">
      <c r="B45" s="68" t="s">
        <v>44</v>
      </c>
      <c r="C45" s="66">
        <f>2240</f>
        <v>2240</v>
      </c>
      <c r="D45" s="76"/>
    </row>
    <row r="46" spans="1:8" x14ac:dyDescent="0.3">
      <c r="B46" s="68" t="s">
        <v>45</v>
      </c>
      <c r="C46" s="66">
        <v>34000</v>
      </c>
      <c r="D46" s="76"/>
    </row>
    <row r="47" spans="1:8" x14ac:dyDescent="0.3">
      <c r="B47" s="68" t="s">
        <v>46</v>
      </c>
      <c r="C47" s="66">
        <f>9506.4+31101.84</f>
        <v>40608.239999999998</v>
      </c>
      <c r="D47" s="76"/>
    </row>
    <row r="48" spans="1:8" x14ac:dyDescent="0.3">
      <c r="B48" s="67" t="s">
        <v>47</v>
      </c>
      <c r="C48" s="69">
        <f>5350</f>
        <v>5350</v>
      </c>
      <c r="D48" s="75"/>
    </row>
    <row r="49" spans="1:4" x14ac:dyDescent="0.3">
      <c r="B49" s="68" t="s">
        <v>48</v>
      </c>
      <c r="C49" s="66">
        <v>16800</v>
      </c>
      <c r="D49" s="76"/>
    </row>
    <row r="50" spans="1:4" x14ac:dyDescent="0.3">
      <c r="B50" s="68" t="s">
        <v>49</v>
      </c>
      <c r="C50" s="66">
        <f>6927+30792.11</f>
        <v>37719.11</v>
      </c>
      <c r="D50" s="76"/>
    </row>
    <row r="51" spans="1:4" x14ac:dyDescent="0.3">
      <c r="B51" s="70" t="s">
        <v>50</v>
      </c>
      <c r="C51" s="69">
        <v>139080</v>
      </c>
      <c r="D51" s="41"/>
    </row>
    <row r="52" spans="1:4" x14ac:dyDescent="0.3">
      <c r="B52" s="67" t="s">
        <v>51</v>
      </c>
      <c r="C52" s="69">
        <f>1872</f>
        <v>1872</v>
      </c>
      <c r="D52" s="75"/>
    </row>
    <row r="53" spans="1:4" x14ac:dyDescent="0.3">
      <c r="B53" s="67" t="s">
        <v>52</v>
      </c>
      <c r="C53" s="69">
        <v>3500</v>
      </c>
      <c r="D53" s="75"/>
    </row>
    <row r="54" spans="1:4" x14ac:dyDescent="0.3">
      <c r="B54" s="67" t="s">
        <v>53</v>
      </c>
      <c r="C54" s="69">
        <v>5375.5</v>
      </c>
      <c r="D54" s="75"/>
    </row>
    <row r="55" spans="1:4" x14ac:dyDescent="0.3">
      <c r="B55" s="67" t="s">
        <v>54</v>
      </c>
      <c r="C55" s="69">
        <f>10080</f>
        <v>10080</v>
      </c>
      <c r="D55" s="75"/>
    </row>
    <row r="56" spans="1:4" x14ac:dyDescent="0.3">
      <c r="B56" s="67" t="s">
        <v>55</v>
      </c>
      <c r="C56" s="71">
        <v>9480</v>
      </c>
      <c r="D56" s="75"/>
    </row>
    <row r="57" spans="1:4" x14ac:dyDescent="0.3">
      <c r="B57" s="67" t="s">
        <v>56</v>
      </c>
      <c r="C57" s="69">
        <v>96000</v>
      </c>
      <c r="D57" s="75"/>
    </row>
    <row r="58" spans="1:4" x14ac:dyDescent="0.3">
      <c r="B58" s="70" t="s">
        <v>57</v>
      </c>
      <c r="C58" s="71">
        <v>3970</v>
      </c>
      <c r="D58" s="41"/>
    </row>
    <row r="59" spans="1:4" x14ac:dyDescent="0.3">
      <c r="B59" s="70" t="s">
        <v>58</v>
      </c>
      <c r="C59" s="71">
        <v>1116</v>
      </c>
      <c r="D59" s="41"/>
    </row>
    <row r="60" spans="1:4" x14ac:dyDescent="0.3">
      <c r="B60" s="78" t="s">
        <v>59</v>
      </c>
      <c r="C60" s="71">
        <v>65218</v>
      </c>
      <c r="D60" s="77"/>
    </row>
    <row r="61" spans="1:4" x14ac:dyDescent="0.3">
      <c r="C61" s="79">
        <f>SUM(C43:C60)</f>
        <v>567297.96</v>
      </c>
      <c r="D61" s="1"/>
    </row>
    <row r="62" spans="1:4" x14ac:dyDescent="0.3">
      <c r="A62" s="16" t="s">
        <v>60</v>
      </c>
      <c r="D62" s="1"/>
    </row>
    <row r="63" spans="1:4" x14ac:dyDescent="0.3">
      <c r="B63" s="63" t="s">
        <v>61</v>
      </c>
      <c r="C63" s="62">
        <v>210742.74</v>
      </c>
      <c r="D63" s="36"/>
    </row>
    <row r="64" spans="1:4" x14ac:dyDescent="0.3">
      <c r="B64" s="50" t="s">
        <v>62</v>
      </c>
      <c r="C64" s="62">
        <v>120175.11</v>
      </c>
      <c r="D64" s="2"/>
    </row>
    <row r="65" spans="1:4" x14ac:dyDescent="0.3">
      <c r="B65" s="50" t="s">
        <v>63</v>
      </c>
      <c r="C65" s="62">
        <v>99464.03</v>
      </c>
      <c r="D65" s="2"/>
    </row>
    <row r="66" spans="1:4" x14ac:dyDescent="0.3">
      <c r="B66" s="50" t="s">
        <v>64</v>
      </c>
      <c r="C66" s="62">
        <v>200629</v>
      </c>
      <c r="D66" s="2"/>
    </row>
    <row r="67" spans="1:4" x14ac:dyDescent="0.3">
      <c r="B67" s="50" t="s">
        <v>65</v>
      </c>
      <c r="C67" s="62">
        <v>119757</v>
      </c>
      <c r="D67" s="2"/>
    </row>
    <row r="68" spans="1:4" x14ac:dyDescent="0.3">
      <c r="B68" s="50" t="s">
        <v>66</v>
      </c>
      <c r="C68" s="62">
        <v>9249.77</v>
      </c>
      <c r="D68" s="2"/>
    </row>
    <row r="69" spans="1:4" x14ac:dyDescent="0.3">
      <c r="B69" s="50" t="s">
        <v>67</v>
      </c>
      <c r="C69" s="62">
        <v>49973.5</v>
      </c>
      <c r="D69" s="2"/>
    </row>
    <row r="70" spans="1:4" x14ac:dyDescent="0.3">
      <c r="B70" s="63" t="s">
        <v>68</v>
      </c>
      <c r="C70" s="62">
        <v>1855.7</v>
      </c>
      <c r="D70" s="36"/>
    </row>
    <row r="71" spans="1:4" x14ac:dyDescent="0.3">
      <c r="C71" s="79">
        <f>SUM(C63:C70)</f>
        <v>811846.85</v>
      </c>
      <c r="D71" s="1"/>
    </row>
    <row r="72" spans="1:4" x14ac:dyDescent="0.3">
      <c r="A72" s="16" t="s">
        <v>69</v>
      </c>
      <c r="D72" s="1"/>
    </row>
    <row r="73" spans="1:4" x14ac:dyDescent="0.3">
      <c r="B73" s="73" t="s">
        <v>70</v>
      </c>
      <c r="C73" s="72">
        <v>9540</v>
      </c>
      <c r="D73" s="42"/>
    </row>
    <row r="74" spans="1:4" x14ac:dyDescent="0.3">
      <c r="B74" s="70" t="s">
        <v>71</v>
      </c>
      <c r="C74" s="71">
        <v>47520</v>
      </c>
      <c r="D74" s="41"/>
    </row>
    <row r="75" spans="1:4" x14ac:dyDescent="0.3">
      <c r="C75" s="79">
        <f>SUM(C73:C74)</f>
        <v>57060</v>
      </c>
      <c r="D75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2021-12-09T07:38:50Z</dcterms:modified>
</cp:coreProperties>
</file>